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C:\The SantiagoGroupLLC Files\Jimi LeGette\Pompano R3\"/>
    </mc:Choice>
  </mc:AlternateContent>
  <xr:revisionPtr revIDLastSave="0" documentId="13_ncr:1_{FF434550-7413-45B2-994F-D34E91284EF8}" xr6:coauthVersionLast="46" xr6:coauthVersionMax="46" xr10:uidLastSave="{00000000-0000-0000-0000-000000000000}"/>
  <bookViews>
    <workbookView xWindow="6960" yWindow="1020" windowWidth="21720" windowHeight="11550" xr2:uid="{00000000-000D-0000-FFFF-FFFF00000000}"/>
  </bookViews>
  <sheets>
    <sheet name="$" sheetId="4" r:id="rId1"/>
    <sheet name="market prices" sheetId="3" r:id="rId2"/>
  </sheets>
  <definedNames>
    <definedName name="_xlnm._FilterDatabase" localSheetId="0" hidden="1">'$'!$A$4:$R$7</definedName>
    <definedName name="_xlnm.Print_Area" localSheetId="0">'$'!$A$4:$R$5</definedName>
    <definedName name="_xlnm.Print_Titles" localSheetId="0">'$'!$4:$4</definedName>
  </definedNames>
  <calcPr calcId="191028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6" i="3" l="1"/>
  <c r="J79" i="3"/>
  <c r="J71" i="3"/>
  <c r="J63" i="3"/>
  <c r="K48" i="3"/>
  <c r="J39" i="3"/>
  <c r="F4" i="3"/>
</calcChain>
</file>

<file path=xl/sharedStrings.xml><?xml version="1.0" encoding="utf-8"?>
<sst xmlns="http://schemas.openxmlformats.org/spreadsheetml/2006/main" count="118" uniqueCount="50">
  <si>
    <t>Common Name</t>
  </si>
  <si>
    <t>Areca Palm</t>
  </si>
  <si>
    <t>Black Olive</t>
  </si>
  <si>
    <t>Coconut Palm</t>
  </si>
  <si>
    <t>Green Buttonwood</t>
  </si>
  <si>
    <t>Gumbo Limbo</t>
  </si>
  <si>
    <t>Pigeon Plum</t>
  </si>
  <si>
    <t>Pongam</t>
  </si>
  <si>
    <t>Sabal Palm</t>
  </si>
  <si>
    <t>Strangler Fig</t>
  </si>
  <si>
    <t>Tree #</t>
  </si>
  <si>
    <t>Traveller's Palm</t>
  </si>
  <si>
    <t>Ficus alii</t>
  </si>
  <si>
    <t>Orange Jasmine</t>
  </si>
  <si>
    <t>Solitaire Palm Tpl</t>
  </si>
  <si>
    <t>Sabicu</t>
  </si>
  <si>
    <t>Row Labels</t>
  </si>
  <si>
    <t>Grand Total</t>
  </si>
  <si>
    <t>Count of Common Name</t>
  </si>
  <si>
    <t>n/a</t>
  </si>
  <si>
    <t>Solitaire Palm Triple</t>
  </si>
  <si>
    <t>Traveler's Palm</t>
  </si>
  <si>
    <t>14.
Rounded</t>
  </si>
  <si>
    <t>13.
Total Replacement Cost</t>
  </si>
  <si>
    <t>12.
Total add cost</t>
  </si>
  <si>
    <t>11.
Dep Func Rep Cost</t>
  </si>
  <si>
    <t>10.
Basic Func Rep Cost</t>
  </si>
  <si>
    <t>9.
Unit Tree Cost</t>
  </si>
  <si>
    <t>8.
Repl cost</t>
  </si>
  <si>
    <t>7. 
Repl trunk area (in)</t>
  </si>
  <si>
    <t>6.  Diameter or Height?</t>
  </si>
  <si>
    <t>5. 
External limitations</t>
  </si>
  <si>
    <t>4.
Functional limitations</t>
  </si>
  <si>
    <t>3.
Cond.</t>
  </si>
  <si>
    <t>1.
DBH (in.) or Palm CT</t>
  </si>
  <si>
    <t>additional costs</t>
  </si>
  <si>
    <t>Note:</t>
  </si>
  <si>
    <t>cleanup
install
aftercare
hardscape</t>
  </si>
  <si>
    <t>2. CT in feet</t>
  </si>
  <si>
    <t>Height</t>
  </si>
  <si>
    <t>Repl trunk hgt (ft)</t>
  </si>
  <si>
    <t>Methodology = Functional Replacement Method Trunk Formula Technique (FRM)</t>
  </si>
  <si>
    <t>$20/ft</t>
  </si>
  <si>
    <t>2. 
Appr Trunk Area (in)</t>
  </si>
  <si>
    <t>Repl trunk diam (in)</t>
  </si>
  <si>
    <t>Diameter</t>
  </si>
  <si>
    <t>Medjool Date Palm</t>
  </si>
  <si>
    <t>1.
DBH (in.)</t>
  </si>
  <si>
    <t>missing</t>
  </si>
  <si>
    <t>15a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</si>
</sst>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1" xfId="0" applyFont="1" applyBorder="1" applyAlignme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2" fontId="0" fillId="0" borderId="0" xfId="0" applyNumberFormat="1"/>
    <xf numFmtId="44" fontId="0" fillId="0" borderId="0" xfId="2" applyFont="1"/>
    <xf numFmtId="164" fontId="0" fillId="0" borderId="0" xfId="2" applyNumberFormat="1" applyFont="1"/>
    <xf numFmtId="44" fontId="1" fillId="0" borderId="0" xfId="2" applyFont="1"/>
    <xf numFmtId="1" fontId="0" fillId="0" borderId="0" xfId="2" applyNumberFormat="1" applyFont="1"/>
    <xf numFmtId="164" fontId="0" fillId="0" borderId="1" xfId="2" applyNumberFormat="1" applyFont="1" applyBorder="1"/>
    <xf numFmtId="44" fontId="0" fillId="0" borderId="1" xfId="2" applyFont="1" applyBorder="1"/>
    <xf numFmtId="44" fontId="1" fillId="0" borderId="1" xfId="2" applyFont="1" applyBorder="1"/>
    <xf numFmtId="1" fontId="0" fillId="0" borderId="1" xfId="2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3" fillId="0" borderId="0" xfId="0" applyFont="1" applyAlignment="1">
      <alignment wrapText="1"/>
    </xf>
    <xf numFmtId="164" fontId="3" fillId="0" borderId="1" xfId="2" applyNumberFormat="1" applyFont="1" applyBorder="1" applyAlignment="1">
      <alignment wrapText="1"/>
    </xf>
    <xf numFmtId="44" fontId="3" fillId="0" borderId="1" xfId="2" applyFont="1" applyBorder="1" applyAlignment="1">
      <alignment wrapText="1"/>
    </xf>
    <xf numFmtId="1" fontId="3" fillId="0" borderId="1" xfId="2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9" fontId="0" fillId="0" borderId="1" xfId="1" applyFont="1" applyFill="1" applyBorder="1" applyAlignment="1">
      <alignment horizontal="center"/>
    </xf>
    <xf numFmtId="0" fontId="2" fillId="0" borderId="1" xfId="0" applyFont="1" applyBorder="1"/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23</xdr:row>
      <xdr:rowOff>0</xdr:rowOff>
    </xdr:from>
    <xdr:to>
      <xdr:col>8</xdr:col>
      <xdr:colOff>151714</xdr:colOff>
      <xdr:row>28</xdr:row>
      <xdr:rowOff>190357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34A796A-1551-408F-94ED-33B30A06EC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001000"/>
          <a:ext cx="5485714" cy="114285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9</xdr:col>
      <xdr:colOff>446876</xdr:colOff>
      <xdr:row>35</xdr:row>
      <xdr:rowOff>28476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E60EE23-7083-43BF-ABCE-7FB24CAB8C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5334000"/>
          <a:ext cx="6390476" cy="79047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561314</xdr:colOff>
      <xdr:row>43</xdr:row>
      <xdr:rowOff>18905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BE3B18A-7BE6-4A5B-BEDD-CB7B7CDA75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6477000"/>
          <a:ext cx="5285714" cy="116190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9</xdr:col>
      <xdr:colOff>246876</xdr:colOff>
      <xdr:row>50</xdr:row>
      <xdr:rowOff>133214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15D1EAD8-9533-4F62-9DC7-8552D9D48B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8001000"/>
          <a:ext cx="6190476" cy="108571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53</xdr:row>
      <xdr:rowOff>0</xdr:rowOff>
    </xdr:from>
    <xdr:to>
      <xdr:col>7</xdr:col>
      <xdr:colOff>589886</xdr:colOff>
      <xdr:row>60</xdr:row>
      <xdr:rowOff>37929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7D1E17AF-AD46-4C3E-A05B-BD69621C0C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9525000"/>
          <a:ext cx="5314286" cy="13714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62</xdr:row>
      <xdr:rowOff>0</xdr:rowOff>
    </xdr:from>
    <xdr:to>
      <xdr:col>8</xdr:col>
      <xdr:colOff>46952</xdr:colOff>
      <xdr:row>67</xdr:row>
      <xdr:rowOff>171310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593612C2-7353-40EA-B3FC-42006E4A66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1239500"/>
          <a:ext cx="5380952" cy="112381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8</xdr:col>
      <xdr:colOff>66000</xdr:colOff>
      <xdr:row>75</xdr:row>
      <xdr:rowOff>161786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FA9BCB82-0B9E-4422-9EEB-BB7153E4C3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2763500"/>
          <a:ext cx="5400000" cy="111428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78</xdr:row>
      <xdr:rowOff>0</xdr:rowOff>
    </xdr:from>
    <xdr:to>
      <xdr:col>8</xdr:col>
      <xdr:colOff>46952</xdr:colOff>
      <xdr:row>84</xdr:row>
      <xdr:rowOff>76048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3EB0804F-4987-4ABB-9452-AA159429DD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4287500"/>
          <a:ext cx="5380952" cy="121904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87</xdr:row>
      <xdr:rowOff>0</xdr:rowOff>
    </xdr:from>
    <xdr:to>
      <xdr:col>8</xdr:col>
      <xdr:colOff>66000</xdr:colOff>
      <xdr:row>92</xdr:row>
      <xdr:rowOff>190357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A583E576-BAAE-4850-8892-8E8135DCEB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6002000"/>
          <a:ext cx="5400000" cy="114285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95</xdr:row>
      <xdr:rowOff>0</xdr:rowOff>
    </xdr:from>
    <xdr:to>
      <xdr:col>7</xdr:col>
      <xdr:colOff>599409</xdr:colOff>
      <xdr:row>100</xdr:row>
      <xdr:rowOff>180833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29F8AB6-719E-46E5-84D4-19AF6297B4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17526000"/>
          <a:ext cx="5323809" cy="1133333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The%20SantiagoGroupLLC%20Files/Estimates%20for%20new%20clients/Kuipers%20Pompano/Kuipers%202101%20Bay%20Drive%20Tree%20Matrix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Owner" refreshedDate="44078.441011342591" createdVersion="6" refreshedVersion="6" minRefreshableVersion="3" recordCount="23" xr:uid="{AD6E496F-A04A-41CF-9B31-8654856EA3FA}">
  <cacheSource type="worksheet">
    <worksheetSource ref="C2:D25" sheet="Tree Inventory" r:id="rId2"/>
  </cacheSource>
  <cacheFields count="2">
    <cacheField name="Common Name" numFmtId="0">
      <sharedItems count="12">
        <s v="Pigeon Plum"/>
        <s v="Strangler Fig"/>
        <s v="Gumbo Limbo"/>
        <s v="Sabicu"/>
        <s v="Pongam"/>
        <s v="Black Olive"/>
        <s v="Ficus alii"/>
        <s v="Areca Palm"/>
        <s v="Orange Jasmine"/>
        <s v="Solitaire Palm Tpl"/>
        <s v="Sabal Palm"/>
        <s v="Traveller's Palm"/>
      </sharedItems>
    </cacheField>
    <cacheField name="Botanical Nam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">
  <r>
    <x v="0"/>
    <s v="Coccoloba diversifolia"/>
  </r>
  <r>
    <x v="1"/>
    <s v="Ficus aurea"/>
  </r>
  <r>
    <x v="2"/>
    <s v="Bursera simaruba"/>
  </r>
  <r>
    <x v="0"/>
    <s v="Coccoloba diversifolia"/>
  </r>
  <r>
    <x v="3"/>
    <s v="Lysiloma sabicu"/>
  </r>
  <r>
    <x v="4"/>
    <s v="Pongamia pinnata"/>
  </r>
  <r>
    <x v="5"/>
    <s v="Bucida buceras"/>
  </r>
  <r>
    <x v="4"/>
    <s v="Pongamia pinnata"/>
  </r>
  <r>
    <x v="4"/>
    <s v="Pongamia pinnata"/>
  </r>
  <r>
    <x v="2"/>
    <s v="Bursera simaruba"/>
  </r>
  <r>
    <x v="6"/>
    <s v="ornamental"/>
  </r>
  <r>
    <x v="7"/>
    <s v="Dypsis lutescens"/>
  </r>
  <r>
    <x v="8"/>
    <s v="ornamental"/>
  </r>
  <r>
    <x v="5"/>
    <s v="Bucida buceras"/>
  </r>
  <r>
    <x v="9"/>
    <s v="Ptychosperma elegans"/>
  </r>
  <r>
    <x v="9"/>
    <s v="Ptychosperma elegans"/>
  </r>
  <r>
    <x v="9"/>
    <s v="Ptychosperma elegans"/>
  </r>
  <r>
    <x v="7"/>
    <s v="Dypsis lutescens"/>
  </r>
  <r>
    <x v="10"/>
    <s v="Sabal palmetto"/>
  </r>
  <r>
    <x v="10"/>
    <s v="Sabal palmetto"/>
  </r>
  <r>
    <x v="7"/>
    <s v="Dypsis lutescens"/>
  </r>
  <r>
    <x v="7"/>
    <s v="Dypsis lutescens"/>
  </r>
  <r>
    <x v="11"/>
    <s v="Ravenala madagascariensi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C3611D1-6AE7-4396-A504-334E257EDAA1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B3:C16" firstHeaderRow="1" firstDataRow="1" firstDataCol="1"/>
  <pivotFields count="2">
    <pivotField axis="axisRow" dataField="1" showAll="0">
      <items count="13">
        <item x="7"/>
        <item x="5"/>
        <item x="6"/>
        <item x="2"/>
        <item x="8"/>
        <item x="0"/>
        <item x="4"/>
        <item x="10"/>
        <item x="3"/>
        <item x="9"/>
        <item x="1"/>
        <item x="11"/>
        <item t="default"/>
      </items>
    </pivotField>
    <pivotField showAll="0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Count of Common Name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814C4-F61B-4DAF-AB8C-FD1ED2D33E44}">
  <sheetPr>
    <pageSetUpPr fitToPage="1"/>
  </sheetPr>
  <dimension ref="A1:R24"/>
  <sheetViews>
    <sheetView showGridLines="0" tabSelected="1" zoomScaleNormal="100" workbookViewId="0">
      <pane ySplit="4" topLeftCell="A5" activePane="bottomLeft" state="frozen"/>
      <selection activeCell="I13" sqref="I13"/>
      <selection pane="bottomLeft" activeCell="A4" sqref="A4"/>
    </sheetView>
  </sheetViews>
  <sheetFormatPr defaultRowHeight="15" x14ac:dyDescent="0.25"/>
  <cols>
    <col min="1" max="1" width="8.7109375" style="1" bestFit="1" customWidth="1"/>
    <col min="2" max="2" width="19.140625" customWidth="1"/>
    <col min="3" max="3" width="11.140625" bestFit="1" customWidth="1"/>
    <col min="4" max="4" width="8.42578125" bestFit="1" customWidth="1"/>
    <col min="5" max="5" width="9.7109375" bestFit="1" customWidth="1"/>
    <col min="6" max="6" width="11.85546875" customWidth="1"/>
    <col min="7" max="7" width="11.28515625" customWidth="1"/>
    <col min="8" max="8" width="10.140625" customWidth="1"/>
    <col min="9" max="9" width="7.140625" customWidth="1"/>
    <col min="10" max="10" width="7.5703125" customWidth="1"/>
    <col min="11" max="11" width="9" style="12" bestFit="1" customWidth="1"/>
    <col min="12" max="12" width="9" style="11" customWidth="1"/>
    <col min="13" max="13" width="13.85546875" style="11" customWidth="1"/>
    <col min="14" max="14" width="11.5703125" style="11" bestFit="1" customWidth="1"/>
    <col min="15" max="15" width="11.28515625" style="11" customWidth="1"/>
    <col min="16" max="16" width="11.28515625" style="9" customWidth="1"/>
    <col min="17" max="17" width="12.7109375" style="9" customWidth="1"/>
    <col min="18" max="18" width="11.5703125" style="10" bestFit="1" customWidth="1"/>
  </cols>
  <sheetData>
    <row r="1" spans="1:18" x14ac:dyDescent="0.25">
      <c r="A1" s="1" t="s">
        <v>36</v>
      </c>
    </row>
    <row r="2" spans="1:18" x14ac:dyDescent="0.25">
      <c r="A2" s="6" t="s">
        <v>41</v>
      </c>
    </row>
    <row r="3" spans="1:18" x14ac:dyDescent="0.25">
      <c r="A3" s="6"/>
      <c r="O3" s="9" t="s">
        <v>35</v>
      </c>
    </row>
    <row r="4" spans="1:18" s="18" customFormat="1" ht="75" x14ac:dyDescent="0.25">
      <c r="A4" s="23" t="s">
        <v>10</v>
      </c>
      <c r="B4" s="22" t="s">
        <v>0</v>
      </c>
      <c r="C4" s="22" t="s">
        <v>34</v>
      </c>
      <c r="D4" s="22" t="s">
        <v>38</v>
      </c>
      <c r="E4" s="22" t="s">
        <v>33</v>
      </c>
      <c r="F4" s="22" t="s">
        <v>32</v>
      </c>
      <c r="G4" s="22" t="s">
        <v>31</v>
      </c>
      <c r="H4" s="22" t="s">
        <v>30</v>
      </c>
      <c r="I4" s="22" t="s">
        <v>40</v>
      </c>
      <c r="J4" s="22" t="s">
        <v>29</v>
      </c>
      <c r="K4" s="21" t="s">
        <v>28</v>
      </c>
      <c r="L4" s="20" t="s">
        <v>27</v>
      </c>
      <c r="M4" s="20" t="s">
        <v>26</v>
      </c>
      <c r="N4" s="20" t="s">
        <v>25</v>
      </c>
      <c r="O4" s="20" t="s">
        <v>37</v>
      </c>
      <c r="P4" s="20" t="s">
        <v>24</v>
      </c>
      <c r="Q4" s="20" t="s">
        <v>23</v>
      </c>
      <c r="R4" s="19" t="s">
        <v>22</v>
      </c>
    </row>
    <row r="5" spans="1:18" x14ac:dyDescent="0.25">
      <c r="A5" s="3">
        <v>1</v>
      </c>
      <c r="B5" s="4" t="s">
        <v>3</v>
      </c>
      <c r="C5" s="2"/>
      <c r="D5" s="17">
        <v>16</v>
      </c>
      <c r="E5" s="24">
        <v>0.5</v>
      </c>
      <c r="F5" s="2">
        <v>1</v>
      </c>
      <c r="G5" s="2">
        <v>1</v>
      </c>
      <c r="H5" s="2" t="s">
        <v>39</v>
      </c>
      <c r="I5" s="2">
        <v>12</v>
      </c>
      <c r="J5" s="17" t="s">
        <v>19</v>
      </c>
      <c r="K5" s="16">
        <v>400</v>
      </c>
      <c r="L5" s="15">
        <v>33.333333333333336</v>
      </c>
      <c r="M5" s="15">
        <v>533.33333333333337</v>
      </c>
      <c r="N5" s="15">
        <v>266.66666666666669</v>
      </c>
      <c r="O5" s="15">
        <v>400</v>
      </c>
      <c r="P5" s="14">
        <v>400</v>
      </c>
      <c r="Q5" s="14">
        <v>666.66666666666674</v>
      </c>
      <c r="R5" s="13">
        <v>670</v>
      </c>
    </row>
    <row r="6" spans="1:18" x14ac:dyDescent="0.25">
      <c r="A6" s="3">
        <v>2</v>
      </c>
      <c r="B6" s="4" t="s">
        <v>3</v>
      </c>
      <c r="C6" s="2"/>
      <c r="D6" s="17">
        <v>18</v>
      </c>
      <c r="E6" s="24">
        <v>0.5</v>
      </c>
      <c r="F6" s="2">
        <v>1</v>
      </c>
      <c r="G6" s="2">
        <v>1</v>
      </c>
      <c r="H6" s="2" t="s">
        <v>39</v>
      </c>
      <c r="I6" s="2">
        <v>12</v>
      </c>
      <c r="J6" s="17" t="s">
        <v>19</v>
      </c>
      <c r="K6" s="16">
        <v>450</v>
      </c>
      <c r="L6" s="15">
        <v>37.5</v>
      </c>
      <c r="M6" s="15">
        <v>675</v>
      </c>
      <c r="N6" s="15">
        <v>337.5</v>
      </c>
      <c r="O6" s="15">
        <v>450</v>
      </c>
      <c r="P6" s="14">
        <v>450</v>
      </c>
      <c r="Q6" s="14">
        <v>787.5</v>
      </c>
      <c r="R6" s="13">
        <v>790</v>
      </c>
    </row>
    <row r="7" spans="1:18" x14ac:dyDescent="0.25">
      <c r="A7" s="3">
        <v>3</v>
      </c>
      <c r="B7" s="4" t="s">
        <v>3</v>
      </c>
      <c r="C7" s="2"/>
      <c r="D7" s="17">
        <v>19</v>
      </c>
      <c r="E7" s="24">
        <v>0.5</v>
      </c>
      <c r="F7" s="2">
        <v>1</v>
      </c>
      <c r="G7" s="2">
        <v>1</v>
      </c>
      <c r="H7" s="2" t="s">
        <v>39</v>
      </c>
      <c r="I7" s="2">
        <v>12</v>
      </c>
      <c r="J7" s="17" t="s">
        <v>19</v>
      </c>
      <c r="K7" s="16">
        <v>475</v>
      </c>
      <c r="L7" s="15">
        <v>39.583333333333336</v>
      </c>
      <c r="M7" s="15">
        <v>752.08333333333337</v>
      </c>
      <c r="N7" s="15">
        <v>376.04166666666669</v>
      </c>
      <c r="O7" s="15">
        <v>475</v>
      </c>
      <c r="P7" s="14">
        <v>475</v>
      </c>
      <c r="Q7" s="14">
        <v>851.04166666666674</v>
      </c>
      <c r="R7" s="13">
        <v>850</v>
      </c>
    </row>
    <row r="8" spans="1:18" x14ac:dyDescent="0.25">
      <c r="A8" s="3">
        <v>4</v>
      </c>
      <c r="B8" s="4" t="s">
        <v>3</v>
      </c>
      <c r="C8" s="2"/>
      <c r="D8" s="17">
        <v>17</v>
      </c>
      <c r="E8" s="24">
        <v>0.5</v>
      </c>
      <c r="F8" s="2">
        <v>1</v>
      </c>
      <c r="G8" s="2">
        <v>1</v>
      </c>
      <c r="H8" s="2" t="s">
        <v>39</v>
      </c>
      <c r="I8" s="2">
        <v>12</v>
      </c>
      <c r="J8" s="17" t="s">
        <v>19</v>
      </c>
      <c r="K8" s="16">
        <v>425</v>
      </c>
      <c r="L8" s="15">
        <v>35.416666666666664</v>
      </c>
      <c r="M8" s="15">
        <v>602.08333333333326</v>
      </c>
      <c r="N8" s="15">
        <v>301.04166666666663</v>
      </c>
      <c r="O8" s="15">
        <v>425</v>
      </c>
      <c r="P8" s="14">
        <v>425</v>
      </c>
      <c r="Q8" s="14">
        <v>726.04166666666663</v>
      </c>
      <c r="R8" s="13">
        <v>730</v>
      </c>
    </row>
    <row r="9" spans="1:18" x14ac:dyDescent="0.25">
      <c r="A9" s="3">
        <v>5</v>
      </c>
      <c r="B9" s="4" t="s">
        <v>3</v>
      </c>
      <c r="C9" s="2"/>
      <c r="D9" s="17">
        <v>17</v>
      </c>
      <c r="E9" s="24">
        <v>0.4</v>
      </c>
      <c r="F9" s="2">
        <v>1</v>
      </c>
      <c r="G9" s="2">
        <v>1</v>
      </c>
      <c r="H9" s="2" t="s">
        <v>39</v>
      </c>
      <c r="I9" s="2">
        <v>12</v>
      </c>
      <c r="J9" s="17" t="s">
        <v>19</v>
      </c>
      <c r="K9" s="16">
        <v>425</v>
      </c>
      <c r="L9" s="15">
        <v>35.416666666666664</v>
      </c>
      <c r="M9" s="15">
        <v>602.08333333333326</v>
      </c>
      <c r="N9" s="15">
        <v>240.83333333333331</v>
      </c>
      <c r="O9" s="15">
        <v>425</v>
      </c>
      <c r="P9" s="14">
        <v>425</v>
      </c>
      <c r="Q9" s="14">
        <v>665.83333333333326</v>
      </c>
      <c r="R9" s="13">
        <v>670</v>
      </c>
    </row>
    <row r="10" spans="1:18" x14ac:dyDescent="0.25">
      <c r="A10" s="3">
        <v>6</v>
      </c>
      <c r="B10" s="4" t="s">
        <v>3</v>
      </c>
      <c r="C10" s="2"/>
      <c r="D10" s="17">
        <v>17</v>
      </c>
      <c r="E10" s="24">
        <v>0.4</v>
      </c>
      <c r="F10" s="2">
        <v>1</v>
      </c>
      <c r="G10" s="2">
        <v>1</v>
      </c>
      <c r="H10" s="2" t="s">
        <v>39</v>
      </c>
      <c r="I10" s="2">
        <v>12</v>
      </c>
      <c r="J10" s="17" t="s">
        <v>19</v>
      </c>
      <c r="K10" s="16">
        <v>425</v>
      </c>
      <c r="L10" s="15">
        <v>35.416666666666664</v>
      </c>
      <c r="M10" s="15">
        <v>602.08333333333326</v>
      </c>
      <c r="N10" s="15">
        <v>240.83333333333331</v>
      </c>
      <c r="O10" s="15">
        <v>425</v>
      </c>
      <c r="P10" s="14">
        <v>425</v>
      </c>
      <c r="Q10" s="14">
        <v>665.83333333333326</v>
      </c>
      <c r="R10" s="13">
        <v>670</v>
      </c>
    </row>
    <row r="11" spans="1:18" x14ac:dyDescent="0.25">
      <c r="A11" s="3">
        <v>7</v>
      </c>
      <c r="B11" s="4" t="s">
        <v>46</v>
      </c>
      <c r="C11" s="2"/>
      <c r="D11" s="17">
        <v>17</v>
      </c>
      <c r="E11" s="24">
        <v>0.5</v>
      </c>
      <c r="F11" s="2">
        <v>0.65</v>
      </c>
      <c r="G11" s="2">
        <v>1</v>
      </c>
      <c r="H11" s="2" t="s">
        <v>39</v>
      </c>
      <c r="I11" s="2">
        <v>16</v>
      </c>
      <c r="J11" s="17" t="s">
        <v>19</v>
      </c>
      <c r="K11" s="16">
        <v>3050</v>
      </c>
      <c r="L11" s="15">
        <v>190.625</v>
      </c>
      <c r="M11" s="15">
        <v>3240.625</v>
      </c>
      <c r="N11" s="15">
        <v>1053.203125</v>
      </c>
      <c r="O11" s="15">
        <v>3050</v>
      </c>
      <c r="P11" s="14">
        <v>3050</v>
      </c>
      <c r="Q11" s="14">
        <v>4103.203125</v>
      </c>
      <c r="R11" s="13">
        <v>4100</v>
      </c>
    </row>
    <row r="12" spans="1:18" x14ac:dyDescent="0.25">
      <c r="A12" s="3">
        <v>8</v>
      </c>
      <c r="B12" s="4" t="s">
        <v>46</v>
      </c>
      <c r="C12" s="2"/>
      <c r="D12" s="17">
        <v>17</v>
      </c>
      <c r="E12" s="24">
        <v>0.6</v>
      </c>
      <c r="F12" s="2">
        <v>0.65</v>
      </c>
      <c r="G12" s="2">
        <v>1</v>
      </c>
      <c r="H12" s="2" t="s">
        <v>39</v>
      </c>
      <c r="I12" s="2">
        <v>16</v>
      </c>
      <c r="J12" s="17" t="s">
        <v>19</v>
      </c>
      <c r="K12" s="16">
        <v>3050</v>
      </c>
      <c r="L12" s="15">
        <v>190.625</v>
      </c>
      <c r="M12" s="15">
        <v>3240.625</v>
      </c>
      <c r="N12" s="15">
        <v>1263.84375</v>
      </c>
      <c r="O12" s="15">
        <v>3050</v>
      </c>
      <c r="P12" s="14">
        <v>3050</v>
      </c>
      <c r="Q12" s="14">
        <v>4313.84375</v>
      </c>
      <c r="R12" s="13">
        <v>4300</v>
      </c>
    </row>
    <row r="13" spans="1:18" x14ac:dyDescent="0.25">
      <c r="A13" s="3">
        <v>9</v>
      </c>
      <c r="B13" s="4" t="s">
        <v>46</v>
      </c>
      <c r="C13" s="2"/>
      <c r="D13" s="17">
        <v>17</v>
      </c>
      <c r="E13" s="24">
        <v>0.6</v>
      </c>
      <c r="F13" s="2">
        <v>0.65</v>
      </c>
      <c r="G13" s="2">
        <v>1</v>
      </c>
      <c r="H13" s="2" t="s">
        <v>39</v>
      </c>
      <c r="I13" s="2">
        <v>16</v>
      </c>
      <c r="J13" s="17" t="s">
        <v>19</v>
      </c>
      <c r="K13" s="16">
        <v>3050</v>
      </c>
      <c r="L13" s="15">
        <v>190.625</v>
      </c>
      <c r="M13" s="15">
        <v>3240.625</v>
      </c>
      <c r="N13" s="15">
        <v>1263.84375</v>
      </c>
      <c r="O13" s="15">
        <v>3050</v>
      </c>
      <c r="P13" s="14">
        <v>3050</v>
      </c>
      <c r="Q13" s="14">
        <v>4313.84375</v>
      </c>
      <c r="R13" s="13">
        <v>4300</v>
      </c>
    </row>
    <row r="14" spans="1:18" x14ac:dyDescent="0.25">
      <c r="A14" s="3">
        <v>10</v>
      </c>
      <c r="B14" s="4" t="s">
        <v>46</v>
      </c>
      <c r="C14" s="2"/>
      <c r="D14" s="17">
        <v>17</v>
      </c>
      <c r="E14" s="24">
        <v>0.6</v>
      </c>
      <c r="F14" s="2">
        <v>0.65</v>
      </c>
      <c r="G14" s="2">
        <v>1</v>
      </c>
      <c r="H14" s="2" t="s">
        <v>39</v>
      </c>
      <c r="I14" s="2">
        <v>16</v>
      </c>
      <c r="J14" s="17" t="s">
        <v>19</v>
      </c>
      <c r="K14" s="16">
        <v>3050</v>
      </c>
      <c r="L14" s="15">
        <v>190.625</v>
      </c>
      <c r="M14" s="15">
        <v>3240.625</v>
      </c>
      <c r="N14" s="15">
        <v>1263.84375</v>
      </c>
      <c r="O14" s="15">
        <v>3050</v>
      </c>
      <c r="P14" s="14">
        <v>3050</v>
      </c>
      <c r="Q14" s="14">
        <v>4313.84375</v>
      </c>
      <c r="R14" s="13">
        <v>4300</v>
      </c>
    </row>
    <row r="16" spans="1:18" ht="75" x14ac:dyDescent="0.25">
      <c r="A16" s="23" t="s">
        <v>10</v>
      </c>
      <c r="B16" s="22" t="s">
        <v>0</v>
      </c>
      <c r="C16" s="22" t="s">
        <v>47</v>
      </c>
      <c r="D16" s="22" t="s">
        <v>43</v>
      </c>
      <c r="E16" s="22" t="s">
        <v>33</v>
      </c>
      <c r="F16" s="22" t="s">
        <v>32</v>
      </c>
      <c r="G16" s="22" t="s">
        <v>31</v>
      </c>
      <c r="H16" s="22" t="s">
        <v>30</v>
      </c>
      <c r="I16" s="22" t="s">
        <v>44</v>
      </c>
      <c r="J16" s="22" t="s">
        <v>29</v>
      </c>
      <c r="K16" s="21" t="s">
        <v>28</v>
      </c>
      <c r="L16" s="20" t="s">
        <v>27</v>
      </c>
      <c r="M16" s="20" t="s">
        <v>26</v>
      </c>
      <c r="N16" s="20" t="s">
        <v>25</v>
      </c>
      <c r="O16" s="20" t="s">
        <v>37</v>
      </c>
      <c r="P16" s="20" t="s">
        <v>24</v>
      </c>
      <c r="Q16" s="20" t="s">
        <v>23</v>
      </c>
      <c r="R16" s="19" t="s">
        <v>22</v>
      </c>
    </row>
    <row r="17" spans="1:18" x14ac:dyDescent="0.25">
      <c r="A17" s="3">
        <v>11</v>
      </c>
      <c r="B17" s="25" t="s">
        <v>48</v>
      </c>
      <c r="C17" s="2"/>
      <c r="D17" s="17"/>
      <c r="E17" s="24"/>
      <c r="F17" s="2"/>
      <c r="G17" s="2"/>
      <c r="H17" s="2" t="s">
        <v>45</v>
      </c>
      <c r="I17" s="2">
        <v>3</v>
      </c>
      <c r="J17" s="17">
        <v>7.0685834705770345</v>
      </c>
      <c r="K17" s="16">
        <v>0</v>
      </c>
      <c r="L17" s="15">
        <v>0</v>
      </c>
      <c r="M17" s="15">
        <v>0</v>
      </c>
      <c r="N17" s="15">
        <v>0</v>
      </c>
      <c r="O17" s="15">
        <v>0</v>
      </c>
      <c r="P17" s="14">
        <v>0</v>
      </c>
      <c r="Q17" s="14">
        <v>0</v>
      </c>
      <c r="R17" s="13">
        <v>0</v>
      </c>
    </row>
    <row r="18" spans="1:18" x14ac:dyDescent="0.25">
      <c r="A18" s="3">
        <v>12</v>
      </c>
      <c r="B18" s="25" t="s">
        <v>5</v>
      </c>
      <c r="C18" s="2">
        <v>6</v>
      </c>
      <c r="D18" s="17">
        <v>28.274333882308138</v>
      </c>
      <c r="E18" s="24">
        <v>0.5</v>
      </c>
      <c r="F18" s="2">
        <v>0.8</v>
      </c>
      <c r="G18" s="2">
        <v>1</v>
      </c>
      <c r="H18" s="2" t="s">
        <v>45</v>
      </c>
      <c r="I18" s="2">
        <v>3</v>
      </c>
      <c r="J18" s="17">
        <v>7.0685834705770345</v>
      </c>
      <c r="K18" s="16">
        <v>341.66</v>
      </c>
      <c r="L18" s="15">
        <v>48.335002539357305</v>
      </c>
      <c r="M18" s="15">
        <v>1366.64</v>
      </c>
      <c r="N18" s="15">
        <v>546.65600000000006</v>
      </c>
      <c r="O18" s="15">
        <v>341.66</v>
      </c>
      <c r="P18" s="14">
        <v>341.66</v>
      </c>
      <c r="Q18" s="14">
        <v>888.31600000000003</v>
      </c>
      <c r="R18" s="13">
        <v>890</v>
      </c>
    </row>
    <row r="19" spans="1:18" x14ac:dyDescent="0.25">
      <c r="A19" s="3">
        <v>13</v>
      </c>
      <c r="B19" s="25" t="s">
        <v>4</v>
      </c>
      <c r="C19" s="2">
        <v>8</v>
      </c>
      <c r="D19" s="17">
        <v>50.26548245743669</v>
      </c>
      <c r="E19" s="24">
        <v>0.6</v>
      </c>
      <c r="F19" s="2">
        <v>0.8</v>
      </c>
      <c r="G19" s="2">
        <v>1</v>
      </c>
      <c r="H19" s="2" t="s">
        <v>45</v>
      </c>
      <c r="I19" s="2">
        <v>3</v>
      </c>
      <c r="J19" s="17">
        <v>7.0685834705770345</v>
      </c>
      <c r="K19" s="16">
        <v>675</v>
      </c>
      <c r="L19" s="15">
        <v>95.4929658551372</v>
      </c>
      <c r="M19" s="15">
        <v>4800</v>
      </c>
      <c r="N19" s="15">
        <v>2304</v>
      </c>
      <c r="O19" s="15">
        <v>675</v>
      </c>
      <c r="P19" s="14">
        <v>675</v>
      </c>
      <c r="Q19" s="14">
        <v>2979</v>
      </c>
      <c r="R19" s="13">
        <v>2980</v>
      </c>
    </row>
    <row r="20" spans="1:18" x14ac:dyDescent="0.25">
      <c r="A20" s="3">
        <v>14</v>
      </c>
      <c r="B20" s="25" t="s">
        <v>5</v>
      </c>
      <c r="C20" s="2">
        <v>7</v>
      </c>
      <c r="D20" s="17">
        <v>38.484510006474963</v>
      </c>
      <c r="E20" s="24">
        <v>0.55000000000000004</v>
      </c>
      <c r="F20" s="2">
        <v>0.8</v>
      </c>
      <c r="G20" s="2">
        <v>1</v>
      </c>
      <c r="H20" s="2" t="s">
        <v>45</v>
      </c>
      <c r="I20" s="2">
        <v>3</v>
      </c>
      <c r="J20" s="17">
        <v>7.0685834705770345</v>
      </c>
      <c r="K20" s="16">
        <v>341.66</v>
      </c>
      <c r="L20" s="15">
        <v>48.335002539357305</v>
      </c>
      <c r="M20" s="15">
        <v>1860.1488888888889</v>
      </c>
      <c r="N20" s="15">
        <v>818.46551111111125</v>
      </c>
      <c r="O20" s="15">
        <v>341.66</v>
      </c>
      <c r="P20" s="14">
        <v>341.66</v>
      </c>
      <c r="Q20" s="14">
        <v>1160.1255111111113</v>
      </c>
      <c r="R20" s="13">
        <v>1160</v>
      </c>
    </row>
    <row r="21" spans="1:18" x14ac:dyDescent="0.25">
      <c r="A21" s="3">
        <v>15</v>
      </c>
      <c r="B21" s="25" t="s">
        <v>5</v>
      </c>
      <c r="C21" s="2">
        <v>7</v>
      </c>
      <c r="D21" s="17">
        <v>38.484510006474963</v>
      </c>
      <c r="E21" s="24">
        <v>0.55000000000000004</v>
      </c>
      <c r="F21" s="2">
        <v>0.8</v>
      </c>
      <c r="G21" s="2">
        <v>1</v>
      </c>
      <c r="H21" s="2" t="s">
        <v>45</v>
      </c>
      <c r="I21" s="2">
        <v>3</v>
      </c>
      <c r="J21" s="17">
        <v>7.0685834705770345</v>
      </c>
      <c r="K21" s="16">
        <v>341.66</v>
      </c>
      <c r="L21" s="15">
        <v>48.335002539357305</v>
      </c>
      <c r="M21" s="15">
        <v>1860.1488888888889</v>
      </c>
      <c r="N21" s="15">
        <v>818.46551111111125</v>
      </c>
      <c r="O21" s="15">
        <v>341.66</v>
      </c>
      <c r="P21" s="14">
        <v>341.66</v>
      </c>
      <c r="Q21" s="14">
        <v>1160.1255111111113</v>
      </c>
      <c r="R21" s="13">
        <v>1160</v>
      </c>
    </row>
    <row r="22" spans="1:18" x14ac:dyDescent="0.25">
      <c r="A22" s="3" t="s">
        <v>49</v>
      </c>
      <c r="B22" s="25" t="s">
        <v>5</v>
      </c>
      <c r="C22" s="2">
        <v>8</v>
      </c>
      <c r="D22" s="17">
        <v>50.26548245743669</v>
      </c>
      <c r="E22" s="24">
        <v>0.55000000000000004</v>
      </c>
      <c r="F22" s="2">
        <v>0.8</v>
      </c>
      <c r="G22" s="2">
        <v>1</v>
      </c>
      <c r="H22" s="2" t="s">
        <v>45</v>
      </c>
      <c r="I22" s="2">
        <v>3</v>
      </c>
      <c r="J22" s="17">
        <v>7.0685834705770345</v>
      </c>
      <c r="K22" s="16">
        <v>341.66</v>
      </c>
      <c r="L22" s="15">
        <v>48.335002539357305</v>
      </c>
      <c r="M22" s="15">
        <v>2429.5822222222223</v>
      </c>
      <c r="N22" s="15">
        <v>1069.016177777778</v>
      </c>
      <c r="O22" s="15">
        <v>341.66</v>
      </c>
      <c r="P22" s="14">
        <v>341.66</v>
      </c>
      <c r="Q22" s="14">
        <v>1410.6761777777781</v>
      </c>
      <c r="R22" s="13">
        <v>1410</v>
      </c>
    </row>
    <row r="23" spans="1:18" x14ac:dyDescent="0.25">
      <c r="A23" s="3">
        <v>16</v>
      </c>
      <c r="B23" s="25" t="s">
        <v>4</v>
      </c>
      <c r="C23" s="2">
        <v>5</v>
      </c>
      <c r="D23" s="17">
        <v>19.634954084936208</v>
      </c>
      <c r="E23" s="24">
        <v>0.6</v>
      </c>
      <c r="F23" s="2">
        <v>0.8</v>
      </c>
      <c r="G23" s="2">
        <v>1</v>
      </c>
      <c r="H23" s="2" t="s">
        <v>45</v>
      </c>
      <c r="I23" s="2">
        <v>3</v>
      </c>
      <c r="J23" s="17">
        <v>7.0685834705770345</v>
      </c>
      <c r="K23" s="16">
        <v>675</v>
      </c>
      <c r="L23" s="15">
        <v>95.4929658551372</v>
      </c>
      <c r="M23" s="15">
        <v>1875</v>
      </c>
      <c r="N23" s="15">
        <v>900</v>
      </c>
      <c r="O23" s="15">
        <v>675</v>
      </c>
      <c r="P23" s="14">
        <v>675</v>
      </c>
      <c r="Q23" s="14">
        <v>1575</v>
      </c>
      <c r="R23" s="13">
        <v>1575</v>
      </c>
    </row>
    <row r="24" spans="1:18" x14ac:dyDescent="0.25">
      <c r="A24" s="3">
        <v>17</v>
      </c>
      <c r="B24" s="25" t="s">
        <v>48</v>
      </c>
      <c r="C24" s="2"/>
      <c r="D24" s="17"/>
      <c r="E24" s="24"/>
      <c r="F24" s="2"/>
      <c r="G24" s="2"/>
      <c r="H24" s="2" t="s">
        <v>45</v>
      </c>
      <c r="I24" s="2">
        <v>3</v>
      </c>
      <c r="J24" s="17">
        <v>7.0685834705770345</v>
      </c>
      <c r="K24" s="16">
        <v>0</v>
      </c>
      <c r="L24" s="15">
        <v>0</v>
      </c>
      <c r="M24" s="15">
        <v>0</v>
      </c>
      <c r="N24" s="15">
        <v>0</v>
      </c>
      <c r="O24" s="15">
        <v>0</v>
      </c>
      <c r="P24" s="14">
        <v>0</v>
      </c>
      <c r="Q24" s="14">
        <v>0</v>
      </c>
      <c r="R24" s="13">
        <v>0</v>
      </c>
    </row>
  </sheetData>
  <pageMargins left="0.7" right="0.7" top="0.75" bottom="0.75" header="0.3" footer="0.3"/>
  <pageSetup paperSize="5" scale="93" fitToHeight="6" orientation="landscape" r:id="rId1"/>
  <headerFooter>
    <oddFooter>&amp;CPage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51D2C-CA31-4AB9-9D74-21BDB9D07C03}">
  <sheetPr published="0"/>
  <dimension ref="A3:K96"/>
  <sheetViews>
    <sheetView workbookViewId="0">
      <selection activeCell="F18" sqref="F18"/>
    </sheetView>
  </sheetViews>
  <sheetFormatPr defaultRowHeight="15" x14ac:dyDescent="0.25"/>
  <cols>
    <col min="2" max="2" width="16.5703125" bestFit="1" customWidth="1"/>
    <col min="3" max="3" width="5.42578125" customWidth="1"/>
    <col min="5" max="5" width="10.85546875" bestFit="1" customWidth="1"/>
    <col min="6" max="6" width="10.5703125" bestFit="1" customWidth="1"/>
  </cols>
  <sheetData>
    <row r="3" spans="2:6" x14ac:dyDescent="0.25">
      <c r="B3" s="5" t="s">
        <v>16</v>
      </c>
      <c r="C3" t="s">
        <v>18</v>
      </c>
    </row>
    <row r="4" spans="2:6" x14ac:dyDescent="0.25">
      <c r="B4" s="6" t="s">
        <v>1</v>
      </c>
      <c r="C4" s="7">
        <v>4</v>
      </c>
      <c r="F4" s="9">
        <f>(175+165+175)/3</f>
        <v>171.66666666666666</v>
      </c>
    </row>
    <row r="5" spans="2:6" x14ac:dyDescent="0.25">
      <c r="B5" s="6" t="s">
        <v>2</v>
      </c>
      <c r="C5" s="7">
        <v>2</v>
      </c>
      <c r="F5" s="9">
        <v>150</v>
      </c>
    </row>
    <row r="6" spans="2:6" x14ac:dyDescent="0.25">
      <c r="B6" s="6" t="s">
        <v>12</v>
      </c>
      <c r="C6" s="7">
        <v>1</v>
      </c>
      <c r="F6" s="9" t="s">
        <v>19</v>
      </c>
    </row>
    <row r="7" spans="2:6" x14ac:dyDescent="0.25">
      <c r="B7" s="6" t="s">
        <v>5</v>
      </c>
      <c r="C7" s="7">
        <v>2</v>
      </c>
      <c r="F7" s="9">
        <v>341.66</v>
      </c>
    </row>
    <row r="8" spans="2:6" x14ac:dyDescent="0.25">
      <c r="B8" s="6" t="s">
        <v>13</v>
      </c>
      <c r="C8" s="7">
        <v>1</v>
      </c>
      <c r="F8" s="9" t="s">
        <v>19</v>
      </c>
    </row>
    <row r="9" spans="2:6" x14ac:dyDescent="0.25">
      <c r="B9" s="6" t="s">
        <v>6</v>
      </c>
      <c r="C9" s="7">
        <v>2</v>
      </c>
      <c r="F9" s="9">
        <v>291.66000000000003</v>
      </c>
    </row>
    <row r="10" spans="2:6" x14ac:dyDescent="0.25">
      <c r="B10" s="6" t="s">
        <v>7</v>
      </c>
      <c r="C10" s="7">
        <v>3</v>
      </c>
      <c r="F10" s="9">
        <v>125</v>
      </c>
    </row>
    <row r="11" spans="2:6" x14ac:dyDescent="0.25">
      <c r="B11" s="6" t="s">
        <v>8</v>
      </c>
      <c r="C11" s="7">
        <v>2</v>
      </c>
      <c r="F11" s="9">
        <v>165</v>
      </c>
    </row>
    <row r="12" spans="2:6" x14ac:dyDescent="0.25">
      <c r="B12" s="6" t="s">
        <v>15</v>
      </c>
      <c r="C12" s="7">
        <v>1</v>
      </c>
      <c r="F12" s="9">
        <v>303.33</v>
      </c>
    </row>
    <row r="13" spans="2:6" x14ac:dyDescent="0.25">
      <c r="B13" s="6" t="s">
        <v>14</v>
      </c>
      <c r="C13" s="7">
        <v>3</v>
      </c>
      <c r="F13" s="9">
        <v>245</v>
      </c>
    </row>
    <row r="14" spans="2:6" x14ac:dyDescent="0.25">
      <c r="B14" s="6" t="s">
        <v>9</v>
      </c>
      <c r="C14" s="7">
        <v>1</v>
      </c>
      <c r="F14" s="9">
        <v>325</v>
      </c>
    </row>
    <row r="15" spans="2:6" x14ac:dyDescent="0.25">
      <c r="B15" s="6" t="s">
        <v>11</v>
      </c>
      <c r="C15" s="7">
        <v>1</v>
      </c>
      <c r="F15" s="9">
        <v>211.66</v>
      </c>
    </row>
    <row r="16" spans="2:6" x14ac:dyDescent="0.25">
      <c r="B16" s="6" t="s">
        <v>17</v>
      </c>
      <c r="C16" s="7">
        <v>23</v>
      </c>
    </row>
    <row r="17" spans="1:6" x14ac:dyDescent="0.25">
      <c r="B17" s="6" t="s">
        <v>3</v>
      </c>
      <c r="D17" t="s">
        <v>42</v>
      </c>
      <c r="F17">
        <v>25</v>
      </c>
    </row>
    <row r="18" spans="1:6" x14ac:dyDescent="0.25">
      <c r="B18" s="6" t="s">
        <v>46</v>
      </c>
      <c r="F18" s="9">
        <v>3050</v>
      </c>
    </row>
    <row r="19" spans="1:6" x14ac:dyDescent="0.25">
      <c r="B19" s="6" t="s">
        <v>48</v>
      </c>
      <c r="F19" s="9">
        <v>0</v>
      </c>
    </row>
    <row r="20" spans="1:6" x14ac:dyDescent="0.25">
      <c r="B20" s="6" t="s">
        <v>4</v>
      </c>
      <c r="F20" s="9">
        <v>675</v>
      </c>
    </row>
    <row r="21" spans="1:6" x14ac:dyDescent="0.25">
      <c r="B21" s="6"/>
      <c r="F21" s="9"/>
    </row>
    <row r="23" spans="1:6" x14ac:dyDescent="0.25">
      <c r="A23" t="s">
        <v>1</v>
      </c>
      <c r="B23" s="8"/>
    </row>
    <row r="24" spans="1:6" x14ac:dyDescent="0.25">
      <c r="B24" s="8"/>
    </row>
    <row r="25" spans="1:6" x14ac:dyDescent="0.25">
      <c r="B25" s="8"/>
    </row>
    <row r="26" spans="1:6" x14ac:dyDescent="0.25">
      <c r="B26" s="8"/>
    </row>
    <row r="27" spans="1:6" x14ac:dyDescent="0.25">
      <c r="B27" s="8"/>
    </row>
    <row r="28" spans="1:6" x14ac:dyDescent="0.25">
      <c r="B28" s="8"/>
    </row>
    <row r="29" spans="1:6" x14ac:dyDescent="0.25">
      <c r="B29" s="8"/>
    </row>
    <row r="30" spans="1:6" x14ac:dyDescent="0.25">
      <c r="B30" s="8"/>
    </row>
    <row r="31" spans="1:6" x14ac:dyDescent="0.25">
      <c r="A31" t="s">
        <v>2</v>
      </c>
      <c r="B31" s="8"/>
    </row>
    <row r="37" spans="1:11" x14ac:dyDescent="0.25">
      <c r="A37" t="s">
        <v>5</v>
      </c>
    </row>
    <row r="39" spans="1:11" x14ac:dyDescent="0.25">
      <c r="J39">
        <f>(350+350+325)/3</f>
        <v>341.66666666666669</v>
      </c>
    </row>
    <row r="45" spans="1:11" x14ac:dyDescent="0.25">
      <c r="A45" t="s">
        <v>6</v>
      </c>
    </row>
    <row r="48" spans="1:11" x14ac:dyDescent="0.25">
      <c r="K48">
        <f>(295+295+285)/3</f>
        <v>291.66666666666669</v>
      </c>
    </row>
    <row r="53" spans="1:10" x14ac:dyDescent="0.25">
      <c r="A53" t="s">
        <v>7</v>
      </c>
    </row>
    <row r="62" spans="1:10" x14ac:dyDescent="0.25">
      <c r="A62" t="s">
        <v>8</v>
      </c>
    </row>
    <row r="63" spans="1:10" x14ac:dyDescent="0.25">
      <c r="J63">
        <f>AVERAGE(165,125,125)</f>
        <v>138.33333333333334</v>
      </c>
    </row>
    <row r="70" spans="1:10" x14ac:dyDescent="0.25">
      <c r="A70" t="s">
        <v>15</v>
      </c>
    </row>
    <row r="71" spans="1:10" x14ac:dyDescent="0.25">
      <c r="J71">
        <f>AVERAGE(375,285,250)</f>
        <v>303.33333333333331</v>
      </c>
    </row>
    <row r="78" spans="1:10" x14ac:dyDescent="0.25">
      <c r="A78" t="s">
        <v>20</v>
      </c>
    </row>
    <row r="79" spans="1:10" x14ac:dyDescent="0.25">
      <c r="J79">
        <f>AVERAGE(275,250,210)</f>
        <v>245</v>
      </c>
    </row>
    <row r="87" spans="1:10" x14ac:dyDescent="0.25">
      <c r="A87" t="s">
        <v>9</v>
      </c>
    </row>
    <row r="95" spans="1:10" x14ac:dyDescent="0.25">
      <c r="A95" t="s">
        <v>21</v>
      </c>
    </row>
    <row r="96" spans="1:10" x14ac:dyDescent="0.25">
      <c r="J96">
        <f>AVERAGE(225,225,185)</f>
        <v>211.66666666666666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$</vt:lpstr>
      <vt:lpstr>market prices</vt:lpstr>
      <vt:lpstr>'$'!Print_Area</vt:lpstr>
      <vt:lpstr>'$'!Print_Titles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cp:lastModifiedBy>Owner</cp:lastModifiedBy>
  <dcterms:created xsi:type="dcterms:W3CDTF">2020-09-01T09:41:51Z</dcterms:created>
  <dcterms:modified xsi:type="dcterms:W3CDTF">2021-01-23T22:03:00Z</dcterms:modified>
</cp:coreProperties>
</file>